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067"/>
  <workbookPr filterPrivacy="1"/>
  <bookViews>
    <workbookView xWindow="0" yWindow="0" windowWidth="22260" windowHeight="12645"/>
  </bookViews>
  <sheets>
    <sheet name="Sheet1" sheetId="1" r:id="rId1"/>
  </sheets>
  <definedNames>
    <definedName name="_xlchart.v3.0" hidden="1">Sheet1!$H$9:$H$28</definedName>
    <definedName name="_xlchart.v3.1" hidden="1">Sheet1!$I$9:$I$28</definedName>
    <definedName name="_xlchart.v3.2" hidden="1">Sheet1!$I$9:$I$28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10" i="1" l="1"/>
  <c r="I11" i="1"/>
  <c r="I12" i="1"/>
  <c r="I13" i="1"/>
  <c r="I14" i="1"/>
  <c r="I15" i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9" i="1"/>
  <c r="H12" i="1"/>
  <c r="H13" i="1"/>
  <c r="H14" i="1" s="1"/>
  <c r="H15" i="1" s="1"/>
  <c r="H16" i="1" s="1"/>
  <c r="H17" i="1" s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11" i="1"/>
  <c r="H10" i="1"/>
  <c r="H9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10" i="1"/>
  <c r="G9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10" i="1"/>
  <c r="B26" i="1"/>
  <c r="B27" i="1" s="1"/>
  <c r="B28" i="1" s="1"/>
  <c r="B11" i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10" i="1"/>
</calcChain>
</file>

<file path=xl/sharedStrings.xml><?xml version="1.0" encoding="utf-8"?>
<sst xmlns="http://schemas.openxmlformats.org/spreadsheetml/2006/main" count="23" uniqueCount="18">
  <si>
    <t>DETERMINATION OF MUSKINGUM’S CONSTANTS</t>
  </si>
  <si>
    <t>Storage</t>
  </si>
  <si>
    <t>m3</t>
  </si>
  <si>
    <t>s</t>
  </si>
  <si>
    <t>Commulative storage</t>
  </si>
  <si>
    <t>m3/s</t>
  </si>
  <si>
    <t>x=</t>
  </si>
  <si>
    <t>xI+(1-x)*O</t>
  </si>
  <si>
    <t>hr</t>
  </si>
  <si>
    <t xml:space="preserve">Initial storage = </t>
  </si>
  <si>
    <t>Time=</t>
  </si>
  <si>
    <t>Time</t>
  </si>
  <si>
    <t>Inflow (I)</t>
  </si>
  <si>
    <t>Outflow (O)</t>
  </si>
  <si>
    <t>Weighted avg. flux</t>
  </si>
  <si>
    <t>SEISMIC GROUP UET LHR</t>
  </si>
  <si>
    <t>Avg I (I1+I2)/2</t>
  </si>
  <si>
    <t>Avg O (O1+O2)/2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</si>
</sst>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1" fillId="0" borderId="0" xfId="0" applyFont="1"/>
    <xf numFmtId="0" fontId="1" fillId="0" borderId="0" xfId="0" applyFont="1" applyAlignment="1"/>
    <xf numFmtId="0" fontId="2" fillId="0" borderId="0" xfId="0" applyFont="1"/>
    <xf numFmtId="0" fontId="3" fillId="0" borderId="0" xfId="0" applyFont="1" applyAlignment="1"/>
    <xf numFmtId="0" fontId="3" fillId="0" borderId="0" xfId="0" applyFont="1"/>
    <xf numFmtId="0" fontId="2" fillId="0" borderId="0" xfId="0" applyFont="1" applyAlignment="1">
      <alignment horizontal="center"/>
    </xf>
    <xf numFmtId="0" fontId="0" fillId="2" borderId="0" xfId="0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smoothMarker"/>
        <c:varyColors val="0"/>
        <c:ser>
          <c:idx val="0"/>
          <c:order val="0"/>
          <c:tx>
            <c:v>x</c:v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0"/>
            <c:dispEq val="1"/>
            <c:trendlineLbl>
              <c:layout>
                <c:manualLayout>
                  <c:x val="1.3538970279317579E-2"/>
                  <c:y val="-8.1135535141440659E-2"/>
                </c:manualLayout>
              </c:layout>
              <c:numFmt formatCode="General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Sheet1!$I$9:$I$28</c:f>
              <c:numCache>
                <c:formatCode>General</c:formatCode>
                <c:ptCount val="20"/>
                <c:pt idx="0">
                  <c:v>86.2</c:v>
                </c:pt>
                <c:pt idx="1">
                  <c:v>97.899999999999991</c:v>
                </c:pt>
                <c:pt idx="2">
                  <c:v>128.1</c:v>
                </c:pt>
                <c:pt idx="3">
                  <c:v>183.15</c:v>
                </c:pt>
                <c:pt idx="4">
                  <c:v>264.34999999999997</c:v>
                </c:pt>
                <c:pt idx="5">
                  <c:v>357.29999999999995</c:v>
                </c:pt>
                <c:pt idx="6">
                  <c:v>451.5</c:v>
                </c:pt>
                <c:pt idx="7">
                  <c:v>534.35</c:v>
                </c:pt>
                <c:pt idx="8">
                  <c:v>594.95000000000005</c:v>
                </c:pt>
                <c:pt idx="9">
                  <c:v>630.79999999999995</c:v>
                </c:pt>
                <c:pt idx="10">
                  <c:v>640.79999999999995</c:v>
                </c:pt>
                <c:pt idx="11">
                  <c:v>625.4</c:v>
                </c:pt>
                <c:pt idx="12">
                  <c:v>584.09999999999991</c:v>
                </c:pt>
                <c:pt idx="13">
                  <c:v>522.59999999999991</c:v>
                </c:pt>
                <c:pt idx="14">
                  <c:v>456.5</c:v>
                </c:pt>
                <c:pt idx="15">
                  <c:v>388.1</c:v>
                </c:pt>
                <c:pt idx="16">
                  <c:v>317.45</c:v>
                </c:pt>
                <c:pt idx="17">
                  <c:v>253</c:v>
                </c:pt>
                <c:pt idx="18">
                  <c:v>198.95</c:v>
                </c:pt>
                <c:pt idx="19">
                  <c:v>158</c:v>
                </c:pt>
              </c:numCache>
            </c:numRef>
          </c:xVal>
          <c:yVal>
            <c:numRef>
              <c:f>Sheet1!$H$9:$H$28</c:f>
              <c:numCache>
                <c:formatCode>General</c:formatCode>
                <c:ptCount val="20"/>
                <c:pt idx="0">
                  <c:v>715000</c:v>
                </c:pt>
                <c:pt idx="1">
                  <c:v>812200</c:v>
                </c:pt>
                <c:pt idx="2">
                  <c:v>1064200</c:v>
                </c:pt>
                <c:pt idx="3">
                  <c:v>1523200</c:v>
                </c:pt>
                <c:pt idx="4">
                  <c:v>2189200</c:v>
                </c:pt>
                <c:pt idx="5">
                  <c:v>2965000</c:v>
                </c:pt>
                <c:pt idx="6">
                  <c:v>3742600</c:v>
                </c:pt>
                <c:pt idx="7">
                  <c:v>4424800</c:v>
                </c:pt>
                <c:pt idx="8">
                  <c:v>4932400</c:v>
                </c:pt>
                <c:pt idx="9">
                  <c:v>5229400</c:v>
                </c:pt>
                <c:pt idx="10">
                  <c:v>5308600</c:v>
                </c:pt>
                <c:pt idx="11">
                  <c:v>5179000</c:v>
                </c:pt>
                <c:pt idx="12">
                  <c:v>4837000</c:v>
                </c:pt>
                <c:pt idx="13">
                  <c:v>4329400</c:v>
                </c:pt>
                <c:pt idx="14">
                  <c:v>3778600</c:v>
                </c:pt>
                <c:pt idx="15">
                  <c:v>3209800</c:v>
                </c:pt>
                <c:pt idx="16">
                  <c:v>2628400</c:v>
                </c:pt>
                <c:pt idx="17">
                  <c:v>2093800</c:v>
                </c:pt>
                <c:pt idx="18">
                  <c:v>1649200</c:v>
                </c:pt>
                <c:pt idx="19">
                  <c:v>1312600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1-105F-4DD0-9E9C-969C5980A4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267519615"/>
        <c:axId val="1275897103"/>
      </c:scatterChart>
      <c:valAx>
        <c:axId val="1267519615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weighted avg. flux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75897103"/>
        <c:crosses val="autoZero"/>
        <c:crossBetween val="midCat"/>
      </c:valAx>
      <c:valAx>
        <c:axId val="1275897103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/>
                  <a:t>commulative storage m3</a:t>
                </a:r>
              </a:p>
            </c:rich>
          </c:tx>
          <c:layout>
            <c:manualLayout>
              <c:xMode val="edge"/>
              <c:yMode val="edge"/>
              <c:x val="2.5243832472748137E-2"/>
              <c:y val="0.3292282735491396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67519615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323850</xdr:colOff>
      <xdr:row>28</xdr:row>
      <xdr:rowOff>76200</xdr:rowOff>
    </xdr:from>
    <xdr:to>
      <xdr:col>8</xdr:col>
      <xdr:colOff>285750</xdr:colOff>
      <xdr:row>42</xdr:row>
      <xdr:rowOff>152400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6E593D2-5D4F-4ED7-AFA0-0EB4506E74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4"/>
  <sheetViews>
    <sheetView tabSelected="1" workbookViewId="0">
      <pane ySplit="1" topLeftCell="A23" activePane="bottomLeft" state="frozen"/>
      <selection pane="bottomLeft" activeCell="I37" sqref="I37"/>
    </sheetView>
  </sheetViews>
  <sheetFormatPr defaultRowHeight="15" x14ac:dyDescent="0.25"/>
  <cols>
    <col min="4" max="4" width="11.42578125" customWidth="1"/>
    <col min="5" max="5" width="15" customWidth="1"/>
    <col min="6" max="6" width="18" customWidth="1"/>
    <col min="8" max="8" width="20.85546875" customWidth="1"/>
    <col min="9" max="9" width="18.5703125" customWidth="1"/>
  </cols>
  <sheetData>
    <row r="1" spans="2:15" x14ac:dyDescent="0.25">
      <c r="H1" s="7" t="s">
        <v>15</v>
      </c>
      <c r="I1" s="7"/>
    </row>
    <row r="3" spans="2:15" x14ac:dyDescent="0.25">
      <c r="B3" s="3"/>
      <c r="C3" s="3"/>
      <c r="D3" s="3"/>
      <c r="E3" s="4" t="s">
        <v>0</v>
      </c>
      <c r="F3" s="4"/>
      <c r="G3" s="4"/>
      <c r="H3" s="4"/>
      <c r="I3" s="4"/>
      <c r="J3" s="2"/>
      <c r="K3" s="2"/>
      <c r="L3" s="2"/>
      <c r="M3" s="2"/>
      <c r="N3" s="2"/>
      <c r="O3" s="2"/>
    </row>
    <row r="4" spans="2:15" x14ac:dyDescent="0.25">
      <c r="B4" s="6" t="s">
        <v>9</v>
      </c>
      <c r="C4" s="6"/>
      <c r="D4" s="3">
        <v>715000</v>
      </c>
      <c r="E4" s="3" t="s">
        <v>2</v>
      </c>
      <c r="F4" s="3" t="s">
        <v>6</v>
      </c>
      <c r="G4" s="3">
        <v>0.15</v>
      </c>
      <c r="H4" s="3"/>
      <c r="I4" s="3"/>
    </row>
    <row r="5" spans="2:15" x14ac:dyDescent="0.25">
      <c r="B5" s="6" t="s">
        <v>10</v>
      </c>
      <c r="C5" s="6"/>
      <c r="D5" s="3">
        <v>3600</v>
      </c>
      <c r="E5" s="3" t="s">
        <v>3</v>
      </c>
      <c r="F5" s="3"/>
      <c r="G5" s="3"/>
      <c r="H5" s="3"/>
      <c r="I5" s="3"/>
    </row>
    <row r="6" spans="2:15" x14ac:dyDescent="0.25">
      <c r="B6" s="3"/>
      <c r="C6" s="3"/>
      <c r="D6" s="3"/>
      <c r="E6" s="3"/>
      <c r="F6" s="3"/>
      <c r="G6" s="3"/>
      <c r="H6" s="3"/>
      <c r="I6" s="3"/>
    </row>
    <row r="7" spans="2:15" x14ac:dyDescent="0.25">
      <c r="B7" s="5" t="s">
        <v>11</v>
      </c>
      <c r="C7" s="5" t="s">
        <v>12</v>
      </c>
      <c r="D7" s="5" t="s">
        <v>13</v>
      </c>
      <c r="E7" s="5" t="s">
        <v>16</v>
      </c>
      <c r="F7" s="5" t="s">
        <v>17</v>
      </c>
      <c r="G7" s="5" t="s">
        <v>1</v>
      </c>
      <c r="H7" s="4" t="s">
        <v>4</v>
      </c>
      <c r="I7" s="4" t="s">
        <v>14</v>
      </c>
      <c r="J7" s="1"/>
      <c r="K7" s="1"/>
      <c r="L7" s="1"/>
      <c r="M7" s="1"/>
    </row>
    <row r="8" spans="2:15" x14ac:dyDescent="0.25">
      <c r="B8" s="5" t="s">
        <v>8</v>
      </c>
      <c r="C8" s="5" t="s">
        <v>5</v>
      </c>
      <c r="D8" s="5" t="s">
        <v>5</v>
      </c>
      <c r="E8" s="5" t="s">
        <v>5</v>
      </c>
      <c r="F8" s="5" t="s">
        <v>5</v>
      </c>
      <c r="G8" s="5" t="s">
        <v>2</v>
      </c>
      <c r="H8" s="5" t="s">
        <v>2</v>
      </c>
      <c r="I8" s="4" t="s">
        <v>7</v>
      </c>
      <c r="J8" s="2"/>
      <c r="K8" s="1"/>
      <c r="L8" s="1"/>
      <c r="M8" s="1"/>
    </row>
    <row r="9" spans="2:15" x14ac:dyDescent="0.25">
      <c r="B9" s="3">
        <v>1</v>
      </c>
      <c r="C9" s="3">
        <v>93</v>
      </c>
      <c r="D9" s="3">
        <v>85</v>
      </c>
      <c r="E9" s="3"/>
      <c r="F9" s="3"/>
      <c r="G9" s="3">
        <f>D4</f>
        <v>715000</v>
      </c>
      <c r="H9" s="3">
        <f>G9</f>
        <v>715000</v>
      </c>
      <c r="I9" s="3">
        <f>$G$4*C9+(1-$G$4)*D9</f>
        <v>86.2</v>
      </c>
    </row>
    <row r="10" spans="2:15" x14ac:dyDescent="0.25">
      <c r="B10" s="3">
        <f>B9+1</f>
        <v>2</v>
      </c>
      <c r="C10" s="3">
        <v>137</v>
      </c>
      <c r="D10" s="3">
        <v>91</v>
      </c>
      <c r="E10" s="3">
        <f>(C9+C10)/2</f>
        <v>115</v>
      </c>
      <c r="F10" s="3">
        <f>(D9+D10)/2</f>
        <v>88</v>
      </c>
      <c r="G10" s="3">
        <f>(E10-F10)*$D$5</f>
        <v>97200</v>
      </c>
      <c r="H10" s="3">
        <f>H9+G10</f>
        <v>812200</v>
      </c>
      <c r="I10" s="3">
        <f t="shared" ref="I10:I28" si="0">$G$4*C10+(1-$G$4)*D10</f>
        <v>97.899999999999991</v>
      </c>
    </row>
    <row r="11" spans="2:15" x14ac:dyDescent="0.25">
      <c r="B11" s="3">
        <f t="shared" ref="B11:B28" si="1">B10+1</f>
        <v>3</v>
      </c>
      <c r="C11" s="3">
        <v>208</v>
      </c>
      <c r="D11" s="3">
        <v>114</v>
      </c>
      <c r="E11" s="3">
        <f t="shared" ref="E11:E28" si="2">(C10+C11)/2</f>
        <v>172.5</v>
      </c>
      <c r="F11" s="3">
        <f t="shared" ref="F11:F28" si="3">(D10+D11)/2</f>
        <v>102.5</v>
      </c>
      <c r="G11" s="3">
        <f t="shared" ref="G11:G28" si="4">(E11-F11)*$D$5</f>
        <v>252000</v>
      </c>
      <c r="H11" s="3">
        <f>H10+G11</f>
        <v>1064200</v>
      </c>
      <c r="I11" s="3">
        <f t="shared" si="0"/>
        <v>128.1</v>
      </c>
    </row>
    <row r="12" spans="2:15" x14ac:dyDescent="0.25">
      <c r="B12" s="3">
        <f t="shared" si="1"/>
        <v>4</v>
      </c>
      <c r="C12" s="3">
        <v>320</v>
      </c>
      <c r="D12" s="3">
        <v>159</v>
      </c>
      <c r="E12" s="3">
        <f t="shared" si="2"/>
        <v>264</v>
      </c>
      <c r="F12" s="3">
        <f t="shared" si="3"/>
        <v>136.5</v>
      </c>
      <c r="G12" s="3">
        <f t="shared" si="4"/>
        <v>459000</v>
      </c>
      <c r="H12" s="3">
        <f t="shared" ref="H12:H28" si="5">H11+G12</f>
        <v>1523200</v>
      </c>
      <c r="I12" s="3">
        <f t="shared" si="0"/>
        <v>183.15</v>
      </c>
    </row>
    <row r="13" spans="2:15" x14ac:dyDescent="0.25">
      <c r="B13" s="3">
        <f t="shared" si="1"/>
        <v>5</v>
      </c>
      <c r="C13" s="3">
        <v>442</v>
      </c>
      <c r="D13" s="3">
        <v>233</v>
      </c>
      <c r="E13" s="3">
        <f t="shared" si="2"/>
        <v>381</v>
      </c>
      <c r="F13" s="3">
        <f t="shared" si="3"/>
        <v>196</v>
      </c>
      <c r="G13" s="3">
        <f t="shared" si="4"/>
        <v>666000</v>
      </c>
      <c r="H13" s="3">
        <f t="shared" si="5"/>
        <v>2189200</v>
      </c>
      <c r="I13" s="3">
        <f t="shared" si="0"/>
        <v>264.34999999999997</v>
      </c>
    </row>
    <row r="14" spans="2:15" x14ac:dyDescent="0.25">
      <c r="B14" s="3">
        <f t="shared" si="1"/>
        <v>6</v>
      </c>
      <c r="C14" s="3">
        <v>546</v>
      </c>
      <c r="D14" s="3">
        <v>324</v>
      </c>
      <c r="E14" s="3">
        <f t="shared" si="2"/>
        <v>494</v>
      </c>
      <c r="F14" s="3">
        <f t="shared" si="3"/>
        <v>278.5</v>
      </c>
      <c r="G14" s="3">
        <f t="shared" si="4"/>
        <v>775800</v>
      </c>
      <c r="H14" s="3">
        <f t="shared" si="5"/>
        <v>2965000</v>
      </c>
      <c r="I14" s="3">
        <f t="shared" si="0"/>
        <v>357.29999999999995</v>
      </c>
    </row>
    <row r="15" spans="2:15" x14ac:dyDescent="0.25">
      <c r="B15" s="3">
        <f t="shared" si="1"/>
        <v>7</v>
      </c>
      <c r="C15" s="3">
        <v>630</v>
      </c>
      <c r="D15" s="3">
        <v>420</v>
      </c>
      <c r="E15" s="3">
        <f t="shared" si="2"/>
        <v>588</v>
      </c>
      <c r="F15" s="3">
        <f t="shared" si="3"/>
        <v>372</v>
      </c>
      <c r="G15" s="3">
        <f t="shared" si="4"/>
        <v>777600</v>
      </c>
      <c r="H15" s="3">
        <f t="shared" si="5"/>
        <v>3742600</v>
      </c>
      <c r="I15" s="3">
        <f t="shared" si="0"/>
        <v>451.5</v>
      </c>
    </row>
    <row r="16" spans="2:15" x14ac:dyDescent="0.25">
      <c r="B16" s="3">
        <f t="shared" si="1"/>
        <v>8</v>
      </c>
      <c r="C16" s="3">
        <v>678</v>
      </c>
      <c r="D16" s="3">
        <v>509</v>
      </c>
      <c r="E16" s="3">
        <f t="shared" si="2"/>
        <v>654</v>
      </c>
      <c r="F16" s="3">
        <f t="shared" si="3"/>
        <v>464.5</v>
      </c>
      <c r="G16" s="3">
        <f t="shared" si="4"/>
        <v>682200</v>
      </c>
      <c r="H16" s="3">
        <f t="shared" si="5"/>
        <v>4424800</v>
      </c>
      <c r="I16" s="3">
        <f t="shared" si="0"/>
        <v>534.35</v>
      </c>
    </row>
    <row r="17" spans="2:9" x14ac:dyDescent="0.25">
      <c r="B17" s="3">
        <f t="shared" si="1"/>
        <v>9</v>
      </c>
      <c r="C17" s="3">
        <v>691</v>
      </c>
      <c r="D17" s="3">
        <v>578</v>
      </c>
      <c r="E17" s="3">
        <f t="shared" si="2"/>
        <v>684.5</v>
      </c>
      <c r="F17" s="3">
        <f t="shared" si="3"/>
        <v>543.5</v>
      </c>
      <c r="G17" s="3">
        <f t="shared" si="4"/>
        <v>507600</v>
      </c>
      <c r="H17" s="3">
        <f t="shared" si="5"/>
        <v>4932400</v>
      </c>
      <c r="I17" s="3">
        <f t="shared" si="0"/>
        <v>594.95000000000005</v>
      </c>
    </row>
    <row r="18" spans="2:9" x14ac:dyDescent="0.25">
      <c r="B18" s="3">
        <f t="shared" si="1"/>
        <v>10</v>
      </c>
      <c r="C18" s="3">
        <v>675</v>
      </c>
      <c r="D18" s="3">
        <v>623</v>
      </c>
      <c r="E18" s="3">
        <f t="shared" si="2"/>
        <v>683</v>
      </c>
      <c r="F18" s="3">
        <f t="shared" si="3"/>
        <v>600.5</v>
      </c>
      <c r="G18" s="3">
        <f t="shared" si="4"/>
        <v>297000</v>
      </c>
      <c r="H18" s="3">
        <f t="shared" si="5"/>
        <v>5229400</v>
      </c>
      <c r="I18" s="3">
        <f t="shared" si="0"/>
        <v>630.79999999999995</v>
      </c>
    </row>
    <row r="19" spans="2:9" x14ac:dyDescent="0.25">
      <c r="B19" s="3">
        <f t="shared" si="1"/>
        <v>11</v>
      </c>
      <c r="C19" s="3">
        <v>634</v>
      </c>
      <c r="D19" s="3">
        <v>642</v>
      </c>
      <c r="E19" s="3">
        <f t="shared" si="2"/>
        <v>654.5</v>
      </c>
      <c r="F19" s="3">
        <f t="shared" si="3"/>
        <v>632.5</v>
      </c>
      <c r="G19" s="3">
        <f t="shared" si="4"/>
        <v>79200</v>
      </c>
      <c r="H19" s="3">
        <f t="shared" si="5"/>
        <v>5308600</v>
      </c>
      <c r="I19" s="3">
        <f t="shared" si="0"/>
        <v>640.79999999999995</v>
      </c>
    </row>
    <row r="20" spans="2:9" x14ac:dyDescent="0.25">
      <c r="B20" s="3">
        <f t="shared" si="1"/>
        <v>12</v>
      </c>
      <c r="C20" s="3">
        <v>571</v>
      </c>
      <c r="D20" s="3">
        <v>635</v>
      </c>
      <c r="E20" s="3">
        <f t="shared" si="2"/>
        <v>602.5</v>
      </c>
      <c r="F20" s="3">
        <f t="shared" si="3"/>
        <v>638.5</v>
      </c>
      <c r="G20" s="3">
        <f t="shared" si="4"/>
        <v>-129600</v>
      </c>
      <c r="H20" s="3">
        <f t="shared" si="5"/>
        <v>5179000</v>
      </c>
      <c r="I20" s="3">
        <f t="shared" si="0"/>
        <v>625.4</v>
      </c>
    </row>
    <row r="21" spans="2:9" x14ac:dyDescent="0.25">
      <c r="B21" s="3">
        <f t="shared" si="1"/>
        <v>13</v>
      </c>
      <c r="C21" s="3">
        <v>477</v>
      </c>
      <c r="D21" s="3">
        <v>603</v>
      </c>
      <c r="E21" s="3">
        <f t="shared" si="2"/>
        <v>524</v>
      </c>
      <c r="F21" s="3">
        <f t="shared" si="3"/>
        <v>619</v>
      </c>
      <c r="G21" s="3">
        <f t="shared" si="4"/>
        <v>-342000</v>
      </c>
      <c r="H21" s="3">
        <f t="shared" si="5"/>
        <v>4837000</v>
      </c>
      <c r="I21" s="3">
        <f t="shared" si="0"/>
        <v>584.09999999999991</v>
      </c>
    </row>
    <row r="22" spans="2:9" x14ac:dyDescent="0.25">
      <c r="B22" s="3">
        <f t="shared" si="1"/>
        <v>14</v>
      </c>
      <c r="C22" s="3">
        <v>390</v>
      </c>
      <c r="D22" s="3">
        <v>546</v>
      </c>
      <c r="E22" s="3">
        <f t="shared" si="2"/>
        <v>433.5</v>
      </c>
      <c r="F22" s="3">
        <f t="shared" si="3"/>
        <v>574.5</v>
      </c>
      <c r="G22" s="3">
        <f t="shared" si="4"/>
        <v>-507600</v>
      </c>
      <c r="H22" s="3">
        <f t="shared" si="5"/>
        <v>4329400</v>
      </c>
      <c r="I22" s="3">
        <f t="shared" si="0"/>
        <v>522.59999999999991</v>
      </c>
    </row>
    <row r="23" spans="2:9" x14ac:dyDescent="0.25">
      <c r="B23" s="3">
        <f t="shared" si="1"/>
        <v>15</v>
      </c>
      <c r="C23" s="3">
        <v>329</v>
      </c>
      <c r="D23" s="3">
        <v>479</v>
      </c>
      <c r="E23" s="3">
        <f t="shared" si="2"/>
        <v>359.5</v>
      </c>
      <c r="F23" s="3">
        <f t="shared" si="3"/>
        <v>512.5</v>
      </c>
      <c r="G23" s="3">
        <f t="shared" si="4"/>
        <v>-550800</v>
      </c>
      <c r="H23" s="3">
        <f t="shared" si="5"/>
        <v>3778600</v>
      </c>
      <c r="I23" s="3">
        <f t="shared" si="0"/>
        <v>456.5</v>
      </c>
    </row>
    <row r="24" spans="2:9" x14ac:dyDescent="0.25">
      <c r="B24" s="3">
        <f t="shared" si="1"/>
        <v>16</v>
      </c>
      <c r="C24" s="3">
        <v>247</v>
      </c>
      <c r="D24" s="3">
        <v>413</v>
      </c>
      <c r="E24" s="3">
        <f t="shared" si="2"/>
        <v>288</v>
      </c>
      <c r="F24" s="3">
        <f t="shared" si="3"/>
        <v>446</v>
      </c>
      <c r="G24" s="3">
        <f t="shared" si="4"/>
        <v>-568800</v>
      </c>
      <c r="H24" s="3">
        <f t="shared" si="5"/>
        <v>3209800</v>
      </c>
      <c r="I24" s="3">
        <f t="shared" si="0"/>
        <v>388.1</v>
      </c>
    </row>
    <row r="25" spans="2:9" x14ac:dyDescent="0.25">
      <c r="B25" s="3">
        <f t="shared" si="1"/>
        <v>17</v>
      </c>
      <c r="C25" s="3">
        <v>184</v>
      </c>
      <c r="D25" s="3">
        <v>341</v>
      </c>
      <c r="E25" s="3">
        <f t="shared" si="2"/>
        <v>215.5</v>
      </c>
      <c r="F25" s="3">
        <f t="shared" si="3"/>
        <v>377</v>
      </c>
      <c r="G25" s="3">
        <f t="shared" si="4"/>
        <v>-581400</v>
      </c>
      <c r="H25" s="3">
        <f t="shared" si="5"/>
        <v>2628400</v>
      </c>
      <c r="I25" s="3">
        <f t="shared" si="0"/>
        <v>317.45</v>
      </c>
    </row>
    <row r="26" spans="2:9" x14ac:dyDescent="0.25">
      <c r="B26" s="3">
        <f>B25+1</f>
        <v>18</v>
      </c>
      <c r="C26" s="3">
        <v>134</v>
      </c>
      <c r="D26" s="3">
        <v>274</v>
      </c>
      <c r="E26" s="3">
        <f t="shared" si="2"/>
        <v>159</v>
      </c>
      <c r="F26" s="3">
        <f t="shared" si="3"/>
        <v>307.5</v>
      </c>
      <c r="G26" s="3">
        <f t="shared" si="4"/>
        <v>-534600</v>
      </c>
      <c r="H26" s="3">
        <f t="shared" si="5"/>
        <v>2093800</v>
      </c>
      <c r="I26" s="3">
        <f t="shared" si="0"/>
        <v>253</v>
      </c>
    </row>
    <row r="27" spans="2:9" x14ac:dyDescent="0.25">
      <c r="B27" s="3">
        <f t="shared" si="1"/>
        <v>19</v>
      </c>
      <c r="C27" s="3">
        <v>108</v>
      </c>
      <c r="D27" s="3">
        <v>215</v>
      </c>
      <c r="E27" s="3">
        <f t="shared" si="2"/>
        <v>121</v>
      </c>
      <c r="F27" s="3">
        <f t="shared" si="3"/>
        <v>244.5</v>
      </c>
      <c r="G27" s="3">
        <f t="shared" si="4"/>
        <v>-444600</v>
      </c>
      <c r="H27" s="3">
        <f t="shared" si="5"/>
        <v>1649200</v>
      </c>
      <c r="I27" s="3">
        <f t="shared" si="0"/>
        <v>198.95</v>
      </c>
    </row>
    <row r="28" spans="2:9" x14ac:dyDescent="0.25">
      <c r="B28" s="3">
        <f t="shared" si="1"/>
        <v>20</v>
      </c>
      <c r="C28" s="3">
        <v>90</v>
      </c>
      <c r="D28" s="3">
        <v>170</v>
      </c>
      <c r="E28" s="3">
        <f t="shared" si="2"/>
        <v>99</v>
      </c>
      <c r="F28" s="3">
        <f t="shared" si="3"/>
        <v>192.5</v>
      </c>
      <c r="G28" s="3">
        <f t="shared" si="4"/>
        <v>-336600</v>
      </c>
      <c r="H28" s="3">
        <f t="shared" si="5"/>
        <v>1312600</v>
      </c>
      <c r="I28" s="3">
        <f t="shared" si="0"/>
        <v>158</v>
      </c>
    </row>
    <row r="29" spans="2:9" x14ac:dyDescent="0.25">
      <c r="B29" s="3"/>
      <c r="C29" s="3"/>
      <c r="D29" s="3"/>
      <c r="E29" s="3"/>
      <c r="F29" s="3"/>
      <c r="G29" s="3"/>
      <c r="H29" s="3"/>
      <c r="I29" s="3"/>
    </row>
    <row r="30" spans="2:9" x14ac:dyDescent="0.25">
      <c r="B30" s="3"/>
      <c r="C30" s="3"/>
      <c r="D30" s="3"/>
      <c r="E30" s="3"/>
      <c r="F30" s="3"/>
      <c r="G30" s="3"/>
      <c r="H30" s="3"/>
      <c r="I30" s="3"/>
    </row>
    <row r="31" spans="2:9" x14ac:dyDescent="0.25">
      <c r="B31" s="3"/>
      <c r="C31" s="3"/>
      <c r="D31" s="3"/>
      <c r="E31" s="3"/>
      <c r="F31" s="3"/>
      <c r="G31" s="3"/>
      <c r="H31" s="3"/>
      <c r="I31" s="3"/>
    </row>
    <row r="32" spans="2:9" x14ac:dyDescent="0.25">
      <c r="B32" s="3"/>
      <c r="C32" s="3"/>
      <c r="D32" s="3"/>
      <c r="E32" s="3"/>
      <c r="F32" s="3"/>
      <c r="G32" s="3"/>
      <c r="H32" s="3"/>
      <c r="I32" s="3"/>
    </row>
    <row r="33" spans="2:9" x14ac:dyDescent="0.25">
      <c r="B33" s="3"/>
      <c r="C33" s="3"/>
      <c r="D33" s="3"/>
      <c r="E33" s="3"/>
      <c r="F33" s="3"/>
      <c r="G33" s="3"/>
      <c r="H33" s="3"/>
      <c r="I33" s="3"/>
    </row>
    <row r="34" spans="2:9" x14ac:dyDescent="0.25">
      <c r="B34" s="3"/>
      <c r="C34" s="3"/>
      <c r="D34" s="3"/>
      <c r="E34" s="3"/>
      <c r="F34" s="3"/>
      <c r="G34" s="3"/>
      <c r="H34" s="3"/>
      <c r="I34" s="3"/>
    </row>
    <row r="35" spans="2:9" x14ac:dyDescent="0.25">
      <c r="B35" s="3"/>
      <c r="C35" s="3"/>
      <c r="D35" s="3"/>
      <c r="E35" s="3"/>
      <c r="F35" s="3"/>
      <c r="G35" s="3"/>
      <c r="H35" s="3"/>
      <c r="I35" s="3"/>
    </row>
    <row r="36" spans="2:9" x14ac:dyDescent="0.25">
      <c r="B36" s="3"/>
      <c r="C36" s="3"/>
      <c r="D36" s="3"/>
      <c r="E36" s="3"/>
      <c r="F36" s="3"/>
      <c r="G36" s="3"/>
      <c r="H36" s="3"/>
      <c r="I36" s="3"/>
    </row>
    <row r="37" spans="2:9" x14ac:dyDescent="0.25">
      <c r="B37" s="3"/>
      <c r="C37" s="3"/>
      <c r="D37" s="3"/>
      <c r="E37" s="3"/>
      <c r="F37" s="3"/>
      <c r="G37" s="3"/>
      <c r="H37" s="3"/>
      <c r="I37" s="3"/>
    </row>
    <row r="38" spans="2:9" x14ac:dyDescent="0.25">
      <c r="B38" s="3"/>
      <c r="C38" s="3"/>
      <c r="D38" s="3"/>
      <c r="E38" s="3"/>
      <c r="F38" s="3"/>
      <c r="G38" s="3"/>
      <c r="H38" s="3"/>
      <c r="I38" s="3"/>
    </row>
    <row r="39" spans="2:9" x14ac:dyDescent="0.25">
      <c r="B39" s="3"/>
      <c r="C39" s="3"/>
      <c r="D39" s="3"/>
      <c r="E39" s="3"/>
      <c r="F39" s="3"/>
      <c r="G39" s="3"/>
      <c r="H39" s="3"/>
      <c r="I39" s="3"/>
    </row>
    <row r="40" spans="2:9" x14ac:dyDescent="0.25">
      <c r="B40" s="3"/>
      <c r="C40" s="3"/>
      <c r="D40" s="3"/>
      <c r="E40" s="3"/>
      <c r="F40" s="3"/>
      <c r="G40" s="3"/>
      <c r="H40" s="3"/>
      <c r="I40" s="3"/>
    </row>
    <row r="41" spans="2:9" x14ac:dyDescent="0.25">
      <c r="B41" s="3"/>
      <c r="C41" s="3"/>
      <c r="D41" s="3"/>
      <c r="E41" s="3"/>
      <c r="F41" s="3"/>
      <c r="G41" s="3"/>
      <c r="H41" s="3"/>
      <c r="I41" s="3"/>
    </row>
    <row r="42" spans="2:9" x14ac:dyDescent="0.25">
      <c r="B42" s="3"/>
      <c r="C42" s="3"/>
      <c r="D42" s="3"/>
      <c r="E42" s="3"/>
      <c r="F42" s="3"/>
      <c r="G42" s="3"/>
      <c r="H42" s="3"/>
      <c r="I42" s="3"/>
    </row>
    <row r="43" spans="2:9" x14ac:dyDescent="0.25">
      <c r="B43" s="3"/>
      <c r="C43" s="3"/>
      <c r="D43" s="3"/>
      <c r="E43" s="3"/>
      <c r="F43" s="3"/>
      <c r="G43" s="3"/>
      <c r="H43" s="3"/>
      <c r="I43" s="3"/>
    </row>
    <row r="44" spans="2:9" x14ac:dyDescent="0.25">
      <c r="B44" s="3"/>
      <c r="C44" s="3"/>
      <c r="D44" s="3"/>
      <c r="E44" s="3"/>
      <c r="F44" s="3"/>
      <c r="G44" s="3"/>
      <c r="H44" s="3"/>
      <c r="I44" s="3"/>
    </row>
  </sheetData>
  <mergeCells count="3">
    <mergeCell ref="B5:C5"/>
    <mergeCell ref="B4:C4"/>
    <mergeCell ref="H1:I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2017-06-22T11:06:54Z</dcterms:modified>
</cp:coreProperties>
</file>