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E:\books\5th semester\engg hydrology\excel sheets of questions\"/>
    </mc:Choice>
  </mc:AlternateContent>
  <bookViews>
    <workbookView xWindow="0" yWindow="0" windowWidth="20490" windowHeight="753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4" i="2"/>
  <c r="F18" i="2"/>
  <c r="F22" i="2"/>
  <c r="F11" i="2"/>
  <c r="F10" i="2"/>
  <c r="E13" i="2"/>
  <c r="E14" i="2"/>
  <c r="E15" i="2"/>
  <c r="E16" i="2"/>
  <c r="E17" i="2"/>
  <c r="E18" i="2"/>
  <c r="E19" i="2"/>
  <c r="E20" i="2"/>
  <c r="E21" i="2"/>
  <c r="E22" i="2"/>
  <c r="E23" i="2"/>
  <c r="E12" i="2"/>
  <c r="D12" i="2"/>
  <c r="D13" i="2"/>
  <c r="D14" i="2"/>
  <c r="D15" i="2"/>
  <c r="D16" i="2"/>
  <c r="D17" i="2"/>
  <c r="D18" i="2"/>
  <c r="D19" i="2"/>
  <c r="D20" i="2"/>
  <c r="D21" i="2"/>
  <c r="D22" i="2"/>
  <c r="D23" i="2"/>
  <c r="D11" i="2"/>
  <c r="C11" i="2"/>
  <c r="C12" i="2"/>
  <c r="F12" i="2" s="1"/>
  <c r="C13" i="2"/>
  <c r="C14" i="2"/>
  <c r="C15" i="2"/>
  <c r="F15" i="2" s="1"/>
  <c r="C16" i="2"/>
  <c r="F16" i="2" s="1"/>
  <c r="C17" i="2"/>
  <c r="F17" i="2" s="1"/>
  <c r="C18" i="2"/>
  <c r="C19" i="2"/>
  <c r="F19" i="2" s="1"/>
  <c r="C20" i="2"/>
  <c r="F20" i="2" s="1"/>
  <c r="C21" i="2"/>
  <c r="F21" i="2" s="1"/>
  <c r="C22" i="2"/>
  <c r="C23" i="2"/>
  <c r="F23" i="2" s="1"/>
  <c r="C10" i="2"/>
  <c r="E11" i="1"/>
  <c r="E14" i="1"/>
  <c r="E15" i="1"/>
  <c r="E18" i="1"/>
  <c r="E19" i="1"/>
  <c r="E8" i="1"/>
  <c r="D9" i="1"/>
  <c r="E9" i="1" s="1"/>
  <c r="D10" i="1"/>
  <c r="E10" i="1" s="1"/>
  <c r="D11" i="1"/>
  <c r="D12" i="1"/>
  <c r="E12" i="1" s="1"/>
  <c r="D13" i="1"/>
  <c r="E13" i="1" s="1"/>
  <c r="D14" i="1"/>
  <c r="D15" i="1"/>
  <c r="D16" i="1"/>
  <c r="E16" i="1" s="1"/>
  <c r="D17" i="1"/>
  <c r="E17" i="1" s="1"/>
  <c r="D18" i="1"/>
  <c r="D19" i="1"/>
  <c r="D20" i="1"/>
  <c r="E20" i="1" s="1"/>
  <c r="D21" i="1"/>
  <c r="E21" i="1" s="1"/>
  <c r="D8" i="1"/>
</calcChain>
</file>

<file path=xl/sharedStrings.xml><?xml version="1.0" encoding="utf-8"?>
<sst xmlns="http://schemas.openxmlformats.org/spreadsheetml/2006/main" count="37" uniqueCount="24">
  <si>
    <t>in</t>
  </si>
  <si>
    <t>hrs</t>
  </si>
  <si>
    <t>cfs</t>
  </si>
  <si>
    <t>Time</t>
  </si>
  <si>
    <t>Total Runoff</t>
  </si>
  <si>
    <t>Baseflow</t>
  </si>
  <si>
    <t>UHG</t>
  </si>
  <si>
    <t>cfs/in</t>
  </si>
  <si>
    <t>Effective ppt of</t>
  </si>
  <si>
    <t>storm 1 =</t>
  </si>
  <si>
    <t>storm 2 =</t>
  </si>
  <si>
    <t>storm 3 =</t>
  </si>
  <si>
    <t>DRO Storm 1</t>
  </si>
  <si>
    <t>DRO Storm 2</t>
  </si>
  <si>
    <t>DRO Storm 3</t>
  </si>
  <si>
    <t>Total Storm DRO</t>
  </si>
  <si>
    <t>Derivation of Storm Hydrograph from 1.5 hrs UHG</t>
  </si>
  <si>
    <t>Determine UHG ordinates if effective precipitation is 1.4 in for this storm. And each time unit is 1.5 hours.</t>
  </si>
  <si>
    <t>Unit time =</t>
  </si>
  <si>
    <t>Units</t>
  </si>
  <si>
    <t>SEISMIC GROUP UET LHR</t>
  </si>
  <si>
    <t>Effective ppt. = x =</t>
  </si>
  <si>
    <t>DRO = Total Runoff-Base flow</t>
  </si>
  <si>
    <t>UHG = DRO/X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</si>
</sst>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</a:t>
            </a:r>
            <a:r>
              <a:rPr lang="en-US" baseline="0"/>
              <a:t> vs DRO AND UHG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DRO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Sheet1!$A$8:$A$21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4.7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10.5</c:v>
                </c:pt>
                <c:pt idx="12">
                  <c:v>11</c:v>
                </c:pt>
                <c:pt idx="13">
                  <c:v>12</c:v>
                </c:pt>
              </c:numCache>
            </c:numRef>
          </c:xVal>
          <c:yVal>
            <c:numRef>
              <c:f>Sheet1!$D$8:$D$21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110</c:v>
                </c:pt>
                <c:pt idx="3">
                  <c:v>460</c:v>
                </c:pt>
                <c:pt idx="4">
                  <c:v>550</c:v>
                </c:pt>
                <c:pt idx="5">
                  <c:v>530</c:v>
                </c:pt>
                <c:pt idx="6">
                  <c:v>320</c:v>
                </c:pt>
                <c:pt idx="7">
                  <c:v>180</c:v>
                </c:pt>
                <c:pt idx="8">
                  <c:v>90</c:v>
                </c:pt>
                <c:pt idx="9">
                  <c:v>50</c:v>
                </c:pt>
                <c:pt idx="10">
                  <c:v>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77-4024-B28F-134B0D5D83D1}"/>
            </c:ext>
          </c:extLst>
        </c:ser>
        <c:ser>
          <c:idx val="1"/>
          <c:order val="1"/>
          <c:tx>
            <c:v>UHG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Sheet1!$A$8:$A$21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4.7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10.5</c:v>
                </c:pt>
                <c:pt idx="12">
                  <c:v>11</c:v>
                </c:pt>
                <c:pt idx="13">
                  <c:v>12</c:v>
                </c:pt>
              </c:numCache>
            </c:numRef>
          </c:xVal>
          <c:yVal>
            <c:numRef>
              <c:f>Sheet1!$E$8:$E$21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78.570999999999998</c:v>
                </c:pt>
                <c:pt idx="3">
                  <c:v>328.57100000000003</c:v>
                </c:pt>
                <c:pt idx="4">
                  <c:v>392.85700000000003</c:v>
                </c:pt>
                <c:pt idx="5">
                  <c:v>378.57100000000003</c:v>
                </c:pt>
                <c:pt idx="6">
                  <c:v>228.571</c:v>
                </c:pt>
                <c:pt idx="7">
                  <c:v>128.571</c:v>
                </c:pt>
                <c:pt idx="8">
                  <c:v>64.286000000000001</c:v>
                </c:pt>
                <c:pt idx="9">
                  <c:v>35.713999999999999</c:v>
                </c:pt>
                <c:pt idx="10">
                  <c:v>8.5709999999999997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77-4024-B28F-134B0D5D8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937832"/>
        <c:axId val="372935208"/>
      </c:scatterChart>
      <c:valAx>
        <c:axId val="372937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35208"/>
        <c:crosses val="autoZero"/>
        <c:crossBetween val="midCat"/>
      </c:valAx>
      <c:valAx>
        <c:axId val="37293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Discharge (cfs)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37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Time</a:t>
            </a:r>
            <a:r>
              <a:rPr lang="en-US" b="1" baseline="0"/>
              <a:t> vs dro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UHG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Sheet2!$A$10:$A$23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4.7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10.5</c:v>
                </c:pt>
                <c:pt idx="12">
                  <c:v>11</c:v>
                </c:pt>
                <c:pt idx="13">
                  <c:v>12</c:v>
                </c:pt>
              </c:numCache>
            </c:numRef>
          </c:xVal>
          <c:yVal>
            <c:numRef>
              <c:f>Sheet2!$B$10:$B$23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78.570999999999998</c:v>
                </c:pt>
                <c:pt idx="3">
                  <c:v>328.57100000000003</c:v>
                </c:pt>
                <c:pt idx="4">
                  <c:v>392.85700000000003</c:v>
                </c:pt>
                <c:pt idx="5">
                  <c:v>378.57100000000003</c:v>
                </c:pt>
                <c:pt idx="6">
                  <c:v>228.571</c:v>
                </c:pt>
                <c:pt idx="7">
                  <c:v>128.571</c:v>
                </c:pt>
                <c:pt idx="8">
                  <c:v>64.286000000000001</c:v>
                </c:pt>
                <c:pt idx="9">
                  <c:v>35.713999999999999</c:v>
                </c:pt>
                <c:pt idx="10">
                  <c:v>8.5709999999999997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48-47FC-A69D-B9467F20A9F0}"/>
            </c:ext>
          </c:extLst>
        </c:ser>
        <c:ser>
          <c:idx val="1"/>
          <c:order val="1"/>
          <c:tx>
            <c:v>Storm 1 Hydrograph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Sheet2!$A$10:$A$23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4.7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10.5</c:v>
                </c:pt>
                <c:pt idx="12">
                  <c:v>11</c:v>
                </c:pt>
                <c:pt idx="13">
                  <c:v>12</c:v>
                </c:pt>
              </c:numCache>
            </c:numRef>
          </c:xVal>
          <c:yVal>
            <c:numRef>
              <c:f>Sheet2!$C$10:$C$23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55</c:v>
                </c:pt>
                <c:pt idx="3">
                  <c:v>230</c:v>
                </c:pt>
                <c:pt idx="4">
                  <c:v>275</c:v>
                </c:pt>
                <c:pt idx="5">
                  <c:v>265</c:v>
                </c:pt>
                <c:pt idx="6">
                  <c:v>160</c:v>
                </c:pt>
                <c:pt idx="7">
                  <c:v>90</c:v>
                </c:pt>
                <c:pt idx="8">
                  <c:v>45</c:v>
                </c:pt>
                <c:pt idx="9">
                  <c:v>25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48-47FC-A69D-B9467F20A9F0}"/>
            </c:ext>
          </c:extLst>
        </c:ser>
        <c:ser>
          <c:idx val="2"/>
          <c:order val="2"/>
          <c:tx>
            <c:v>Storm 2 Hydrograph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Sheet2!$A$11:$A$23</c:f>
              <c:numCache>
                <c:formatCode>General</c:formatCod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4.7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10.5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Sheet2!$D$11:$D$23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133.571</c:v>
                </c:pt>
                <c:pt idx="3">
                  <c:v>558.57100000000003</c:v>
                </c:pt>
                <c:pt idx="4">
                  <c:v>667.85699999999997</c:v>
                </c:pt>
                <c:pt idx="5">
                  <c:v>643.57100000000003</c:v>
                </c:pt>
                <c:pt idx="6">
                  <c:v>388.57100000000003</c:v>
                </c:pt>
                <c:pt idx="7">
                  <c:v>218.571</c:v>
                </c:pt>
                <c:pt idx="8">
                  <c:v>109.286</c:v>
                </c:pt>
                <c:pt idx="9">
                  <c:v>60.713999999999999</c:v>
                </c:pt>
                <c:pt idx="10">
                  <c:v>14.571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F48-47FC-A69D-B9467F20A9F0}"/>
            </c:ext>
          </c:extLst>
        </c:ser>
        <c:ser>
          <c:idx val="3"/>
          <c:order val="3"/>
          <c:tx>
            <c:v>Sorm 3 Hydrograph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Sheet2!$A$12:$A$23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4.7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10.5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Sheet2!$E$12:$E$23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94.284999999999997</c:v>
                </c:pt>
                <c:pt idx="3">
                  <c:v>394.28500000000003</c:v>
                </c:pt>
                <c:pt idx="4">
                  <c:v>471.428</c:v>
                </c:pt>
                <c:pt idx="5">
                  <c:v>454.28500000000003</c:v>
                </c:pt>
                <c:pt idx="6">
                  <c:v>274.28500000000003</c:v>
                </c:pt>
                <c:pt idx="7">
                  <c:v>154.285</c:v>
                </c:pt>
                <c:pt idx="8">
                  <c:v>77.143000000000001</c:v>
                </c:pt>
                <c:pt idx="9">
                  <c:v>42.856999999999999</c:v>
                </c:pt>
                <c:pt idx="10">
                  <c:v>10.285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F48-47FC-A69D-B9467F20A9F0}"/>
            </c:ext>
          </c:extLst>
        </c:ser>
        <c:ser>
          <c:idx val="4"/>
          <c:order val="4"/>
          <c:tx>
            <c:v>Total Hydrograph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Sheet2!$A$10:$A$23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4.7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10.5</c:v>
                </c:pt>
                <c:pt idx="12">
                  <c:v>11</c:v>
                </c:pt>
                <c:pt idx="13">
                  <c:v>12</c:v>
                </c:pt>
              </c:numCache>
            </c:numRef>
          </c:xVal>
          <c:yVal>
            <c:numRef>
              <c:f>Sheet2!$F$10:$F$23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55</c:v>
                </c:pt>
                <c:pt idx="3">
                  <c:v>363.57100000000003</c:v>
                </c:pt>
                <c:pt idx="4">
                  <c:v>927.85599999999999</c:v>
                </c:pt>
                <c:pt idx="5">
                  <c:v>1327.1420000000001</c:v>
                </c:pt>
                <c:pt idx="6">
                  <c:v>1274.999</c:v>
                </c:pt>
                <c:pt idx="7">
                  <c:v>932.85599999999999</c:v>
                </c:pt>
                <c:pt idx="8">
                  <c:v>537.85599999999999</c:v>
                </c:pt>
                <c:pt idx="9">
                  <c:v>288.57100000000003</c:v>
                </c:pt>
                <c:pt idx="10">
                  <c:v>143.857</c:v>
                </c:pt>
                <c:pt idx="11">
                  <c:v>57.427999999999997</c:v>
                </c:pt>
                <c:pt idx="12">
                  <c:v>10.285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F48-47FC-A69D-B9467F20A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715256"/>
        <c:axId val="381720504"/>
      </c:scatterChart>
      <c:valAx>
        <c:axId val="381715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</a:t>
                </a:r>
                <a:r>
                  <a:rPr lang="en-US" b="1" baseline="0"/>
                  <a:t> (units)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20504"/>
        <c:crosses val="autoZero"/>
        <c:crossBetween val="midCat"/>
      </c:valAx>
      <c:valAx>
        <c:axId val="38172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Discharge</a:t>
                </a:r>
                <a:r>
                  <a:rPr lang="en-US" b="1" baseline="0"/>
                  <a:t> (cfs)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15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19051</xdr:rowOff>
    </xdr:from>
    <xdr:to>
      <xdr:col>14</xdr:col>
      <xdr:colOff>238125</xdr:colOff>
      <xdr:row>21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1AAF73-96C3-43A2-8D79-CAFEFACCE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424296</xdr:colOff>
      <xdr:row>5</xdr:row>
      <xdr:rowOff>158462</xdr:rowOff>
    </xdr:from>
    <xdr:to>
      <xdr:col>14</xdr:col>
      <xdr:colOff>363681</xdr:colOff>
      <xdr:row>22</xdr:row>
      <xdr:rowOff>164524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EBC3FF-82B6-4215-AF97-D1A2AE48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pane ySplit="1" topLeftCell="A2" activePane="bottomLeft" state="frozen"/>
      <selection pane="bottomLeft" activeCell="P9" sqref="P9"/>
    </sheetView>
  </sheetViews>
  <sheetFormatPr defaultRowHeight="15" x14ac:dyDescent="0.25"/>
  <cols>
    <col min="1" max="1" width="16.85546875" style="1" customWidth="1"/>
    <col min="2" max="2" width="15.7109375" style="1" customWidth="1"/>
    <col min="3" max="3" width="13" style="1" customWidth="1"/>
    <col min="4" max="4" width="27.7109375" style="1" customWidth="1"/>
    <col min="5" max="5" width="14.28515625" style="1" customWidth="1"/>
    <col min="6" max="16384" width="9.140625" style="1"/>
  </cols>
  <sheetData>
    <row r="1" spans="1:11" x14ac:dyDescent="0.25">
      <c r="E1" s="2" t="s">
        <v>20</v>
      </c>
      <c r="F1" s="2"/>
      <c r="G1" s="2"/>
      <c r="H1" s="2"/>
      <c r="I1" s="2"/>
      <c r="J1" s="2"/>
      <c r="K1" s="2"/>
    </row>
    <row r="2" spans="1:11" ht="33.75" customHeight="1" x14ac:dyDescent="0.25">
      <c r="A2" s="3" t="s">
        <v>17</v>
      </c>
      <c r="B2" s="4"/>
      <c r="C2" s="4"/>
      <c r="D2" s="4"/>
      <c r="E2" s="4"/>
    </row>
    <row r="3" spans="1:11" x14ac:dyDescent="0.25">
      <c r="A3" s="1" t="s">
        <v>21</v>
      </c>
      <c r="B3" s="1">
        <v>1.4</v>
      </c>
      <c r="C3" s="1" t="s">
        <v>0</v>
      </c>
    </row>
    <row r="4" spans="1:11" x14ac:dyDescent="0.25">
      <c r="A4" s="1" t="s">
        <v>18</v>
      </c>
      <c r="B4" s="1">
        <v>1.5</v>
      </c>
      <c r="C4" s="1" t="s">
        <v>1</v>
      </c>
    </row>
    <row r="6" spans="1:11" x14ac:dyDescent="0.25">
      <c r="A6" s="5" t="s">
        <v>3</v>
      </c>
      <c r="B6" s="5" t="s">
        <v>4</v>
      </c>
      <c r="C6" s="5" t="s">
        <v>5</v>
      </c>
      <c r="D6" s="5" t="s">
        <v>22</v>
      </c>
      <c r="E6" s="5" t="s">
        <v>23</v>
      </c>
    </row>
    <row r="7" spans="1:11" x14ac:dyDescent="0.25">
      <c r="A7" s="5" t="s">
        <v>19</v>
      </c>
      <c r="B7" s="5" t="s">
        <v>2</v>
      </c>
      <c r="C7" s="5" t="s">
        <v>2</v>
      </c>
      <c r="D7" s="5" t="s">
        <v>2</v>
      </c>
      <c r="E7" s="5" t="s">
        <v>7</v>
      </c>
    </row>
    <row r="8" spans="1:11" x14ac:dyDescent="0.25">
      <c r="A8" s="6">
        <v>1</v>
      </c>
      <c r="B8" s="6">
        <v>110</v>
      </c>
      <c r="C8" s="6">
        <v>110</v>
      </c>
      <c r="D8" s="6">
        <f>B8-C8</f>
        <v>0</v>
      </c>
      <c r="E8" s="6">
        <f>ROUND(D8/$B$3,3)</f>
        <v>0</v>
      </c>
    </row>
    <row r="9" spans="1:11" x14ac:dyDescent="0.25">
      <c r="A9" s="6">
        <v>2</v>
      </c>
      <c r="B9" s="6">
        <v>122</v>
      </c>
      <c r="C9" s="6">
        <v>122</v>
      </c>
      <c r="D9" s="6">
        <f t="shared" ref="D9:D21" si="0">B9-C9</f>
        <v>0</v>
      </c>
      <c r="E9" s="6">
        <f t="shared" ref="E9:E21" si="1">ROUND(D9/$B$3,3)</f>
        <v>0</v>
      </c>
    </row>
    <row r="10" spans="1:11" x14ac:dyDescent="0.25">
      <c r="A10" s="6">
        <v>3</v>
      </c>
      <c r="B10" s="6">
        <v>230</v>
      </c>
      <c r="C10" s="6">
        <v>120</v>
      </c>
      <c r="D10" s="6">
        <f t="shared" si="0"/>
        <v>110</v>
      </c>
      <c r="E10" s="6">
        <f>ROUND(D10/$B$3,3)</f>
        <v>78.570999999999998</v>
      </c>
    </row>
    <row r="11" spans="1:11" x14ac:dyDescent="0.25">
      <c r="A11" s="6">
        <v>4</v>
      </c>
      <c r="B11" s="6">
        <v>578</v>
      </c>
      <c r="C11" s="6">
        <v>118</v>
      </c>
      <c r="D11" s="6">
        <f t="shared" si="0"/>
        <v>460</v>
      </c>
      <c r="E11" s="6">
        <f t="shared" si="1"/>
        <v>328.57100000000003</v>
      </c>
    </row>
    <row r="12" spans="1:11" x14ac:dyDescent="0.25">
      <c r="A12" s="6">
        <v>4.7</v>
      </c>
      <c r="B12" s="6">
        <v>666</v>
      </c>
      <c r="C12" s="6">
        <v>116</v>
      </c>
      <c r="D12" s="6">
        <f t="shared" si="0"/>
        <v>550</v>
      </c>
      <c r="E12" s="6">
        <f t="shared" si="1"/>
        <v>392.85700000000003</v>
      </c>
    </row>
    <row r="13" spans="1:11" x14ac:dyDescent="0.25">
      <c r="A13" s="6">
        <v>5</v>
      </c>
      <c r="B13" s="6">
        <v>645</v>
      </c>
      <c r="C13" s="6">
        <v>115</v>
      </c>
      <c r="D13" s="6">
        <f t="shared" si="0"/>
        <v>530</v>
      </c>
      <c r="E13" s="6">
        <f t="shared" si="1"/>
        <v>378.57100000000003</v>
      </c>
    </row>
    <row r="14" spans="1:11" x14ac:dyDescent="0.25">
      <c r="A14" s="6">
        <v>6</v>
      </c>
      <c r="B14" s="6">
        <v>434</v>
      </c>
      <c r="C14" s="6">
        <v>114</v>
      </c>
      <c r="D14" s="6">
        <f t="shared" si="0"/>
        <v>320</v>
      </c>
      <c r="E14" s="6">
        <f t="shared" si="1"/>
        <v>228.571</v>
      </c>
      <c r="G14" s="7"/>
    </row>
    <row r="15" spans="1:11" x14ac:dyDescent="0.25">
      <c r="A15" s="6">
        <v>7</v>
      </c>
      <c r="B15" s="6">
        <v>293</v>
      </c>
      <c r="C15" s="6">
        <v>113</v>
      </c>
      <c r="D15" s="6">
        <f t="shared" si="0"/>
        <v>180</v>
      </c>
      <c r="E15" s="6">
        <f t="shared" si="1"/>
        <v>128.571</v>
      </c>
    </row>
    <row r="16" spans="1:11" x14ac:dyDescent="0.25">
      <c r="A16" s="6">
        <v>8</v>
      </c>
      <c r="B16" s="6">
        <v>202</v>
      </c>
      <c r="C16" s="6">
        <v>112</v>
      </c>
      <c r="D16" s="6">
        <f t="shared" si="0"/>
        <v>90</v>
      </c>
      <c r="E16" s="6">
        <f t="shared" si="1"/>
        <v>64.286000000000001</v>
      </c>
    </row>
    <row r="17" spans="1:5" x14ac:dyDescent="0.25">
      <c r="A17" s="6">
        <v>9</v>
      </c>
      <c r="B17" s="6">
        <v>160</v>
      </c>
      <c r="C17" s="6">
        <v>110</v>
      </c>
      <c r="D17" s="6">
        <f t="shared" si="0"/>
        <v>50</v>
      </c>
      <c r="E17" s="6">
        <f t="shared" si="1"/>
        <v>35.713999999999999</v>
      </c>
    </row>
    <row r="18" spans="1:5" x14ac:dyDescent="0.25">
      <c r="A18" s="6">
        <v>10</v>
      </c>
      <c r="B18" s="6">
        <v>117</v>
      </c>
      <c r="C18" s="6">
        <v>105</v>
      </c>
      <c r="D18" s="6">
        <f t="shared" si="0"/>
        <v>12</v>
      </c>
      <c r="E18" s="6">
        <f t="shared" si="1"/>
        <v>8.5709999999999997</v>
      </c>
    </row>
    <row r="19" spans="1:5" x14ac:dyDescent="0.25">
      <c r="A19" s="6">
        <v>10.5</v>
      </c>
      <c r="B19" s="6">
        <v>105</v>
      </c>
      <c r="C19" s="6">
        <v>105</v>
      </c>
      <c r="D19" s="6">
        <f t="shared" si="0"/>
        <v>0</v>
      </c>
      <c r="E19" s="6">
        <f t="shared" si="1"/>
        <v>0</v>
      </c>
    </row>
    <row r="20" spans="1:5" x14ac:dyDescent="0.25">
      <c r="A20" s="6">
        <v>11</v>
      </c>
      <c r="B20" s="6">
        <v>90</v>
      </c>
      <c r="C20" s="6">
        <v>90</v>
      </c>
      <c r="D20" s="6">
        <f t="shared" si="0"/>
        <v>0</v>
      </c>
      <c r="E20" s="6">
        <f t="shared" si="1"/>
        <v>0</v>
      </c>
    </row>
    <row r="21" spans="1:5" x14ac:dyDescent="0.25">
      <c r="A21" s="6">
        <v>12</v>
      </c>
      <c r="B21" s="6">
        <v>80</v>
      </c>
      <c r="C21" s="6">
        <v>80</v>
      </c>
      <c r="D21" s="6">
        <f t="shared" si="0"/>
        <v>0</v>
      </c>
      <c r="E21" s="6">
        <f t="shared" si="1"/>
        <v>0</v>
      </c>
    </row>
  </sheetData>
  <mergeCells count="2">
    <mergeCell ref="A2:E2"/>
    <mergeCell ref="E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zoomScale="110" zoomScaleNormal="110" workbookViewId="0">
      <pane ySplit="1" topLeftCell="A5" activePane="bottomLeft" state="frozen"/>
      <selection pane="bottomLeft" activeCell="F1" sqref="F1:I1"/>
    </sheetView>
  </sheetViews>
  <sheetFormatPr defaultRowHeight="15" x14ac:dyDescent="0.25"/>
  <cols>
    <col min="1" max="2" width="9.140625" style="1" customWidth="1"/>
    <col min="3" max="5" width="12.7109375" style="1" customWidth="1"/>
    <col min="6" max="6" width="16" style="1" customWidth="1"/>
    <col min="7" max="16384" width="9.140625" style="1"/>
  </cols>
  <sheetData>
    <row r="1" spans="1:9" x14ac:dyDescent="0.25">
      <c r="F1" s="2" t="s">
        <v>20</v>
      </c>
      <c r="G1" s="2"/>
      <c r="H1" s="2"/>
      <c r="I1" s="2"/>
    </row>
    <row r="2" spans="1:9" ht="22.5" customHeight="1" x14ac:dyDescent="0.25">
      <c r="A2" s="4" t="s">
        <v>16</v>
      </c>
      <c r="B2" s="4"/>
      <c r="C2" s="4"/>
      <c r="D2" s="4"/>
      <c r="E2" s="4"/>
      <c r="F2" s="4"/>
    </row>
    <row r="4" spans="1:9" x14ac:dyDescent="0.25">
      <c r="A4" s="1" t="s">
        <v>8</v>
      </c>
      <c r="C4" s="1" t="s">
        <v>9</v>
      </c>
      <c r="D4" s="1">
        <v>0.7</v>
      </c>
      <c r="E4" s="1" t="s">
        <v>0</v>
      </c>
    </row>
    <row r="5" spans="1:9" x14ac:dyDescent="0.25">
      <c r="C5" s="1" t="s">
        <v>10</v>
      </c>
      <c r="D5" s="1">
        <v>1.7</v>
      </c>
      <c r="E5" s="1" t="s">
        <v>0</v>
      </c>
    </row>
    <row r="6" spans="1:9" x14ac:dyDescent="0.25">
      <c r="C6" s="1" t="s">
        <v>11</v>
      </c>
      <c r="D6" s="1">
        <v>1.2</v>
      </c>
      <c r="E6" s="1" t="s">
        <v>0</v>
      </c>
    </row>
    <row r="8" spans="1:9" x14ac:dyDescent="0.25">
      <c r="A8" s="5" t="s">
        <v>3</v>
      </c>
      <c r="B8" s="5" t="s">
        <v>6</v>
      </c>
      <c r="C8" s="5" t="s">
        <v>12</v>
      </c>
      <c r="D8" s="5" t="s">
        <v>13</v>
      </c>
      <c r="E8" s="5" t="s">
        <v>14</v>
      </c>
      <c r="F8" s="5" t="s">
        <v>15</v>
      </c>
    </row>
    <row r="9" spans="1:9" x14ac:dyDescent="0.25">
      <c r="A9" s="5" t="s">
        <v>19</v>
      </c>
      <c r="B9" s="5" t="s">
        <v>7</v>
      </c>
      <c r="C9" s="5" t="s">
        <v>2</v>
      </c>
      <c r="D9" s="5" t="s">
        <v>2</v>
      </c>
      <c r="E9" s="5" t="s">
        <v>2</v>
      </c>
      <c r="F9" s="5" t="s">
        <v>2</v>
      </c>
    </row>
    <row r="10" spans="1:9" x14ac:dyDescent="0.25">
      <c r="A10" s="6">
        <v>1</v>
      </c>
      <c r="B10" s="6">
        <v>0</v>
      </c>
      <c r="C10" s="6">
        <f>ROUND(B10*$D$4,3)</f>
        <v>0</v>
      </c>
      <c r="D10" s="6">
        <v>0</v>
      </c>
      <c r="E10" s="6">
        <v>0</v>
      </c>
      <c r="F10" s="6">
        <f>C10</f>
        <v>0</v>
      </c>
    </row>
    <row r="11" spans="1:9" x14ac:dyDescent="0.25">
      <c r="A11" s="6">
        <v>2</v>
      </c>
      <c r="B11" s="6">
        <v>0</v>
      </c>
      <c r="C11" s="6">
        <f t="shared" ref="C11:C23" si="0">ROUND(B11*$D$4,3)</f>
        <v>0</v>
      </c>
      <c r="D11" s="6">
        <f>ROUND(B10*$D$5,3)</f>
        <v>0</v>
      </c>
      <c r="E11" s="6">
        <v>0</v>
      </c>
      <c r="F11" s="6">
        <f>SUM(C11:D11)</f>
        <v>0</v>
      </c>
    </row>
    <row r="12" spans="1:9" x14ac:dyDescent="0.25">
      <c r="A12" s="6">
        <v>3</v>
      </c>
      <c r="B12" s="6">
        <v>78.570999999999998</v>
      </c>
      <c r="C12" s="6">
        <f t="shared" si="0"/>
        <v>55</v>
      </c>
      <c r="D12" s="6">
        <f t="shared" ref="D12:D23" si="1">ROUND(B11*$D$5,3)</f>
        <v>0</v>
      </c>
      <c r="E12" s="6">
        <f>ROUND(B10*$D$6,3)</f>
        <v>0</v>
      </c>
      <c r="F12" s="6">
        <f>SUM(C12:E12)</f>
        <v>55</v>
      </c>
    </row>
    <row r="13" spans="1:9" x14ac:dyDescent="0.25">
      <c r="A13" s="6">
        <v>4</v>
      </c>
      <c r="B13" s="6">
        <v>328.57100000000003</v>
      </c>
      <c r="C13" s="6">
        <f t="shared" si="0"/>
        <v>230</v>
      </c>
      <c r="D13" s="6">
        <f t="shared" si="1"/>
        <v>133.571</v>
      </c>
      <c r="E13" s="6">
        <f t="shared" ref="E13:E23" si="2">ROUND(B11*$D$6,3)</f>
        <v>0</v>
      </c>
      <c r="F13" s="6">
        <f>SUM(C13:E13)</f>
        <v>363.57100000000003</v>
      </c>
    </row>
    <row r="14" spans="1:9" x14ac:dyDescent="0.25">
      <c r="A14" s="6">
        <v>4.7</v>
      </c>
      <c r="B14" s="6">
        <v>392.85700000000003</v>
      </c>
      <c r="C14" s="6">
        <f t="shared" si="0"/>
        <v>275</v>
      </c>
      <c r="D14" s="6">
        <f t="shared" si="1"/>
        <v>558.57100000000003</v>
      </c>
      <c r="E14" s="6">
        <f t="shared" si="2"/>
        <v>94.284999999999997</v>
      </c>
      <c r="F14" s="6">
        <f t="shared" ref="F14:F23" si="3">SUM(C14:E14)</f>
        <v>927.85599999999999</v>
      </c>
    </row>
    <row r="15" spans="1:9" x14ac:dyDescent="0.25">
      <c r="A15" s="6">
        <v>5</v>
      </c>
      <c r="B15" s="6">
        <v>378.57100000000003</v>
      </c>
      <c r="C15" s="6">
        <f t="shared" si="0"/>
        <v>265</v>
      </c>
      <c r="D15" s="6">
        <f t="shared" si="1"/>
        <v>667.85699999999997</v>
      </c>
      <c r="E15" s="6">
        <f t="shared" si="2"/>
        <v>394.28500000000003</v>
      </c>
      <c r="F15" s="6">
        <f t="shared" si="3"/>
        <v>1327.1420000000001</v>
      </c>
    </row>
    <row r="16" spans="1:9" x14ac:dyDescent="0.25">
      <c r="A16" s="6">
        <v>6</v>
      </c>
      <c r="B16" s="6">
        <v>228.571</v>
      </c>
      <c r="C16" s="6">
        <f t="shared" si="0"/>
        <v>160</v>
      </c>
      <c r="D16" s="6">
        <f t="shared" si="1"/>
        <v>643.57100000000003</v>
      </c>
      <c r="E16" s="6">
        <f t="shared" si="2"/>
        <v>471.428</v>
      </c>
      <c r="F16" s="6">
        <f t="shared" si="3"/>
        <v>1274.999</v>
      </c>
    </row>
    <row r="17" spans="1:17" x14ac:dyDescent="0.25">
      <c r="A17" s="6">
        <v>7</v>
      </c>
      <c r="B17" s="6">
        <v>128.571</v>
      </c>
      <c r="C17" s="6">
        <f t="shared" si="0"/>
        <v>90</v>
      </c>
      <c r="D17" s="6">
        <f t="shared" si="1"/>
        <v>388.57100000000003</v>
      </c>
      <c r="E17" s="6">
        <f t="shared" si="2"/>
        <v>454.28500000000003</v>
      </c>
      <c r="F17" s="6">
        <f t="shared" si="3"/>
        <v>932.85599999999999</v>
      </c>
    </row>
    <row r="18" spans="1:17" x14ac:dyDescent="0.25">
      <c r="A18" s="6">
        <v>8</v>
      </c>
      <c r="B18" s="6">
        <v>64.286000000000001</v>
      </c>
      <c r="C18" s="6">
        <f t="shared" si="0"/>
        <v>45</v>
      </c>
      <c r="D18" s="6">
        <f t="shared" si="1"/>
        <v>218.571</v>
      </c>
      <c r="E18" s="6">
        <f t="shared" si="2"/>
        <v>274.28500000000003</v>
      </c>
      <c r="F18" s="6">
        <f t="shared" si="3"/>
        <v>537.85599999999999</v>
      </c>
    </row>
    <row r="19" spans="1:17" x14ac:dyDescent="0.25">
      <c r="A19" s="6">
        <v>9</v>
      </c>
      <c r="B19" s="6">
        <v>35.713999999999999</v>
      </c>
      <c r="C19" s="6">
        <f t="shared" si="0"/>
        <v>25</v>
      </c>
      <c r="D19" s="6">
        <f t="shared" si="1"/>
        <v>109.286</v>
      </c>
      <c r="E19" s="6">
        <f t="shared" si="2"/>
        <v>154.285</v>
      </c>
      <c r="F19" s="6">
        <f t="shared" si="3"/>
        <v>288.57100000000003</v>
      </c>
    </row>
    <row r="20" spans="1:17" x14ac:dyDescent="0.25">
      <c r="A20" s="6">
        <v>10</v>
      </c>
      <c r="B20" s="6">
        <v>8.5709999999999997</v>
      </c>
      <c r="C20" s="6">
        <f t="shared" si="0"/>
        <v>6</v>
      </c>
      <c r="D20" s="6">
        <f t="shared" si="1"/>
        <v>60.713999999999999</v>
      </c>
      <c r="E20" s="6">
        <f t="shared" si="2"/>
        <v>77.143000000000001</v>
      </c>
      <c r="F20" s="6">
        <f t="shared" si="3"/>
        <v>143.857</v>
      </c>
    </row>
    <row r="21" spans="1:17" x14ac:dyDescent="0.25">
      <c r="A21" s="6">
        <v>10.5</v>
      </c>
      <c r="B21" s="6">
        <v>0</v>
      </c>
      <c r="C21" s="6">
        <f t="shared" si="0"/>
        <v>0</v>
      </c>
      <c r="D21" s="6">
        <f t="shared" si="1"/>
        <v>14.571</v>
      </c>
      <c r="E21" s="6">
        <f t="shared" si="2"/>
        <v>42.856999999999999</v>
      </c>
      <c r="F21" s="6">
        <f t="shared" si="3"/>
        <v>57.427999999999997</v>
      </c>
    </row>
    <row r="22" spans="1:17" x14ac:dyDescent="0.25">
      <c r="A22" s="6">
        <v>11</v>
      </c>
      <c r="B22" s="6">
        <v>0</v>
      </c>
      <c r="C22" s="6">
        <f t="shared" si="0"/>
        <v>0</v>
      </c>
      <c r="D22" s="6">
        <f t="shared" si="1"/>
        <v>0</v>
      </c>
      <c r="E22" s="6">
        <f t="shared" si="2"/>
        <v>10.285</v>
      </c>
      <c r="F22" s="6">
        <f t="shared" si="3"/>
        <v>10.285</v>
      </c>
    </row>
    <row r="23" spans="1:17" x14ac:dyDescent="0.25">
      <c r="A23" s="6">
        <v>12</v>
      </c>
      <c r="B23" s="6">
        <v>0</v>
      </c>
      <c r="C23" s="6">
        <f t="shared" si="0"/>
        <v>0</v>
      </c>
      <c r="D23" s="6">
        <f t="shared" si="1"/>
        <v>0</v>
      </c>
      <c r="E23" s="6">
        <f t="shared" si="2"/>
        <v>0</v>
      </c>
      <c r="F23" s="6">
        <f t="shared" si="3"/>
        <v>0</v>
      </c>
      <c r="Q23" s="8"/>
    </row>
  </sheetData>
  <mergeCells count="2">
    <mergeCell ref="A2:F2"/>
    <mergeCell ref="F1:I1"/>
  </mergeCells>
  <pageMargins left="0.7" right="0.7" top="0.75" bottom="0.75" header="0.3" footer="0.3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Htech</dc:creator>
  <cp:lastModifiedBy>usman iftikhar</cp:lastModifiedBy>
  <cp:lastPrinted>2016-12-01T00:09:49Z</cp:lastPrinted>
  <dcterms:created xsi:type="dcterms:W3CDTF">2016-11-30T22:59:08Z</dcterms:created>
  <dcterms:modified xsi:type="dcterms:W3CDTF">2017-06-22T11:20:14Z</dcterms:modified>
</cp:coreProperties>
</file>